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ten-my.sharepoint.com/personal/denner_rodrigues2_thomsonreuters_com/Documents/Desktop/"/>
    </mc:Choice>
  </mc:AlternateContent>
  <xr:revisionPtr revIDLastSave="175" documentId="8_{72CA079E-3C27-4545-B297-C7ECE5F1E6A2}" xr6:coauthVersionLast="47" xr6:coauthVersionMax="47" xr10:uidLastSave="{972EAF5D-914B-4045-BA59-4F038681C2A4}"/>
  <bookViews>
    <workbookView xWindow="-120" yWindow="-120" windowWidth="29040" windowHeight="15720" xr2:uid="{A6942C22-78D7-435A-AEE6-395B3FE94BED}"/>
  </bookViews>
  <sheets>
    <sheet name="IRPJ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4" l="1"/>
  <c r="J14" i="4" s="1"/>
  <c r="H14" i="4"/>
  <c r="D12" i="4"/>
  <c r="I12" i="4"/>
  <c r="C11" i="4"/>
  <c r="B11" i="4"/>
  <c r="D11" i="4" s="1"/>
  <c r="I10" i="4"/>
  <c r="C10" i="4"/>
  <c r="B10" i="4"/>
  <c r="D10" i="4" s="1"/>
  <c r="B6" i="4"/>
  <c r="C6" i="4" s="1"/>
  <c r="E5" i="4"/>
  <c r="I13" i="4" s="1"/>
  <c r="E4" i="4"/>
  <c r="I11" i="4" s="1"/>
  <c r="C4" i="4"/>
  <c r="D13" i="4" l="1"/>
  <c r="B16" i="4" s="1"/>
  <c r="B18" i="4" s="1"/>
  <c r="H4" i="4"/>
  <c r="H6" i="4" s="1"/>
  <c r="C5" i="4"/>
  <c r="B19" i="4" l="1"/>
  <c r="B21" i="4" s="1"/>
  <c r="B22" i="4" s="1"/>
  <c r="H13" i="4"/>
  <c r="H11" i="4"/>
  <c r="H10" i="4" l="1"/>
  <c r="J10" i="4" s="1"/>
  <c r="J15" i="4" s="1"/>
  <c r="J11" i="4"/>
  <c r="H12" i="4"/>
  <c r="J12" i="4" s="1"/>
  <c r="J13" i="4"/>
  <c r="H18" i="4" l="1"/>
  <c r="H20" i="4" l="1"/>
  <c r="H21" i="4"/>
  <c r="H23" i="4" s="1"/>
  <c r="H24" i="4" l="1"/>
  <c r="H26" i="4" s="1"/>
</calcChain>
</file>

<file path=xl/sharedStrings.xml><?xml version="1.0" encoding="utf-8"?>
<sst xmlns="http://schemas.openxmlformats.org/spreadsheetml/2006/main" count="52" uniqueCount="34">
  <si>
    <t>Atividade</t>
  </si>
  <si>
    <t>Comércio</t>
  </si>
  <si>
    <t>Serviço</t>
  </si>
  <si>
    <t>Total</t>
  </si>
  <si>
    <t>Receita</t>
  </si>
  <si>
    <t>% Receita Total</t>
  </si>
  <si>
    <t>Presunção</t>
  </si>
  <si>
    <t>Presunção Majorada</t>
  </si>
  <si>
    <t>(-) Limite sem Majoração:</t>
  </si>
  <si>
    <t>Receita Total:</t>
  </si>
  <si>
    <t>(=) Excedente com Majoração:</t>
  </si>
  <si>
    <t>Cálculo Excedente Majorado</t>
  </si>
  <si>
    <t>Cálculo Base de Cálculo do Imposto</t>
  </si>
  <si>
    <t>Comércio sem Majoração:</t>
  </si>
  <si>
    <t>Comércio com Majoração:</t>
  </si>
  <si>
    <t>Serviço sem Majoração:</t>
  </si>
  <si>
    <t>Serviço com Majoração:</t>
  </si>
  <si>
    <t>Descrição</t>
  </si>
  <si>
    <t>Base de Cálculo</t>
  </si>
  <si>
    <t>Total Base de Cálculo:</t>
  </si>
  <si>
    <t>Cálculo do Imposto</t>
  </si>
  <si>
    <t>Alíquota:</t>
  </si>
  <si>
    <t>Base de Cálculo:</t>
  </si>
  <si>
    <t>Valor Imposto:</t>
  </si>
  <si>
    <t>Base do Adicional:</t>
  </si>
  <si>
    <t>Alíquota Adicional:</t>
  </si>
  <si>
    <t>Valor Adicional:</t>
  </si>
  <si>
    <t>Valor Total Imposto:</t>
  </si>
  <si>
    <t>ANTES DA MUDANÇA</t>
  </si>
  <si>
    <t>DEPOIS DA MUDANÇA (A PARTIR DE 2026)</t>
  </si>
  <si>
    <t>DIFERENÇA:</t>
  </si>
  <si>
    <t>Ganhos</t>
  </si>
  <si>
    <t>Ganhos (100% Presunção)</t>
  </si>
  <si>
    <r>
      <rPr>
        <b/>
        <sz val="10"/>
        <color theme="1"/>
        <rFont val="Clario"/>
        <family val="2"/>
      </rPr>
      <t>Nota:</t>
    </r>
    <r>
      <rPr>
        <sz val="10"/>
        <color theme="1"/>
        <rFont val="Clario"/>
        <family val="2"/>
      </rPr>
      <t xml:space="preserve"> Preencha apenas os campos em amarelo, e se não tiver 'Ganhos' ou valores com 100% de presunção, zere o valor de 'Ganhos (100% Presunção)'.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</si>
</sst>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Clario"/>
      <family val="2"/>
    </font>
    <font>
      <b/>
      <sz val="10"/>
      <color theme="1"/>
      <name val="Clario"/>
      <family val="2"/>
    </font>
    <font>
      <b/>
      <sz val="10"/>
      <color theme="0"/>
      <name val="Clario"/>
      <family val="2"/>
    </font>
  </fonts>
  <fills count="6">
    <fill>
      <patternFill patternType="none"/>
    </fill>
    <fill>
      <patternFill patternType="gray125"/>
    </fill>
    <fill>
      <patternFill patternType="solid">
        <fgColor rgb="FFD64000"/>
        <bgColor indexed="64"/>
      </patternFill>
    </fill>
    <fill>
      <patternFill patternType="solid">
        <fgColor rgb="FF12301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vertical="center"/>
    </xf>
    <xf numFmtId="44" fontId="2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10" fontId="2" fillId="0" borderId="0" xfId="2" applyNumberFormat="1" applyFont="1" applyAlignment="1">
      <alignment vertical="center"/>
    </xf>
    <xf numFmtId="0" fontId="4" fillId="2" borderId="1" xfId="0" applyFont="1" applyFill="1" applyBorder="1" applyAlignment="1">
      <alignment vertical="center"/>
    </xf>
    <xf numFmtId="44" fontId="4" fillId="2" borderId="1" xfId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4" fillId="2" borderId="1" xfId="0" applyNumberFormat="1" applyFont="1" applyFill="1" applyBorder="1" applyAlignment="1">
      <alignment vertical="center"/>
    </xf>
    <xf numFmtId="10" fontId="4" fillId="2" borderId="1" xfId="2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44" fontId="2" fillId="4" borderId="1" xfId="1" applyFont="1" applyFill="1" applyBorder="1" applyAlignment="1">
      <alignment vertical="center"/>
    </xf>
    <xf numFmtId="10" fontId="2" fillId="4" borderId="1" xfId="0" applyNumberFormat="1" applyFont="1" applyFill="1" applyBorder="1" applyAlignment="1">
      <alignment vertical="center"/>
    </xf>
    <xf numFmtId="44" fontId="2" fillId="4" borderId="1" xfId="0" applyNumberFormat="1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44" fontId="3" fillId="4" borderId="1" xfId="1" applyFont="1" applyFill="1" applyBorder="1" applyAlignment="1">
      <alignment vertical="center"/>
    </xf>
    <xf numFmtId="9" fontId="2" fillId="4" borderId="1" xfId="2" applyFont="1" applyFill="1" applyBorder="1" applyAlignment="1">
      <alignment vertical="center"/>
    </xf>
    <xf numFmtId="10" fontId="2" fillId="4" borderId="1" xfId="2" applyNumberFormat="1" applyFont="1" applyFill="1" applyBorder="1" applyAlignment="1">
      <alignment vertical="center"/>
    </xf>
    <xf numFmtId="10" fontId="3" fillId="4" borderId="1" xfId="2" applyNumberFormat="1" applyFont="1" applyFill="1" applyBorder="1" applyAlignment="1">
      <alignment vertical="center"/>
    </xf>
    <xf numFmtId="44" fontId="2" fillId="5" borderId="1" xfId="1" applyFont="1" applyFill="1" applyBorder="1" applyAlignment="1">
      <alignment vertical="center"/>
    </xf>
    <xf numFmtId="10" fontId="2" fillId="5" borderId="1" xfId="2" applyNumberFormat="1" applyFont="1" applyFill="1" applyBorder="1" applyAlignment="1">
      <alignment vertical="center"/>
    </xf>
    <xf numFmtId="0" fontId="2" fillId="5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D64000"/>
      <color rgb="FF123015"/>
      <color rgb="FF1230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E6D8E-D79C-496E-9166-5F0A83F3B6FD}">
  <dimension ref="A1:K26"/>
  <sheetViews>
    <sheetView showGridLines="0" tabSelected="1" zoomScale="130" zoomScaleNormal="130" workbookViewId="0">
      <selection sqref="A1:K1"/>
    </sheetView>
  </sheetViews>
  <sheetFormatPr defaultColWidth="19.5703125" defaultRowHeight="15" customHeight="1" x14ac:dyDescent="0.25"/>
  <cols>
    <col min="1" max="1" width="23.42578125" style="1" bestFit="1" customWidth="1"/>
    <col min="2" max="2" width="18.7109375" style="2" bestFit="1" customWidth="1"/>
    <col min="3" max="3" width="15.140625" style="4" bestFit="1" customWidth="1"/>
    <col min="4" max="4" width="16.42578125" style="4" bestFit="1" customWidth="1"/>
    <col min="5" max="5" width="19.7109375" style="4" bestFit="1" customWidth="1"/>
    <col min="6" max="6" width="1.85546875" style="7" customWidth="1"/>
    <col min="7" max="7" width="28.28515625" style="1" bestFit="1" customWidth="1"/>
    <col min="8" max="8" width="17.85546875" style="2" bestFit="1" customWidth="1"/>
    <col min="9" max="9" width="10.7109375" style="1" bestFit="1" customWidth="1"/>
    <col min="10" max="10" width="16.140625" style="1" bestFit="1" customWidth="1"/>
    <col min="11" max="11" width="1.85546875" style="7" customWidth="1"/>
    <col min="12" max="16384" width="19.5703125" style="1"/>
  </cols>
  <sheetData>
    <row r="1" spans="1:11" ht="15" customHeight="1" x14ac:dyDescent="0.25">
      <c r="A1" s="24" t="s">
        <v>33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5" customHeight="1" x14ac:dyDescent="0.25">
      <c r="A2" s="27" t="s">
        <v>28</v>
      </c>
      <c r="B2" s="27"/>
      <c r="C2" s="27"/>
      <c r="D2" s="27"/>
      <c r="E2" s="27"/>
      <c r="G2" s="28" t="s">
        <v>29</v>
      </c>
      <c r="H2" s="28"/>
      <c r="I2" s="28"/>
      <c r="J2" s="28"/>
    </row>
    <row r="3" spans="1:11" ht="15" customHeight="1" x14ac:dyDescent="0.25">
      <c r="A3" s="9" t="s">
        <v>0</v>
      </c>
      <c r="B3" s="10" t="s">
        <v>4</v>
      </c>
      <c r="C3" s="12" t="s">
        <v>5</v>
      </c>
      <c r="D3" s="12" t="s">
        <v>6</v>
      </c>
      <c r="E3" s="12" t="s">
        <v>7</v>
      </c>
      <c r="G3" s="25" t="s">
        <v>11</v>
      </c>
      <c r="H3" s="25"/>
    </row>
    <row r="4" spans="1:11" ht="15" customHeight="1" x14ac:dyDescent="0.25">
      <c r="A4" s="13" t="s">
        <v>1</v>
      </c>
      <c r="B4" s="22">
        <v>1000000</v>
      </c>
      <c r="C4" s="20">
        <f>B4/B6</f>
        <v>0.33333333333333331</v>
      </c>
      <c r="D4" s="23">
        <v>0.08</v>
      </c>
      <c r="E4" s="20">
        <f>D4+(D4*10%)</f>
        <v>8.7999999999999995E-2</v>
      </c>
      <c r="G4" s="13" t="s">
        <v>9</v>
      </c>
      <c r="H4" s="14">
        <f>B6</f>
        <v>3000000</v>
      </c>
    </row>
    <row r="5" spans="1:11" ht="15" customHeight="1" x14ac:dyDescent="0.25">
      <c r="A5" s="13" t="s">
        <v>2</v>
      </c>
      <c r="B5" s="22">
        <v>2000000</v>
      </c>
      <c r="C5" s="20">
        <f>B5/B6</f>
        <v>0.66666666666666663</v>
      </c>
      <c r="D5" s="23">
        <v>0.32</v>
      </c>
      <c r="E5" s="20">
        <f>D5+(D5*10%)</f>
        <v>0.35199999999999998</v>
      </c>
      <c r="G5" s="13" t="s">
        <v>8</v>
      </c>
      <c r="H5" s="14">
        <v>1250000</v>
      </c>
    </row>
    <row r="6" spans="1:11" s="3" customFormat="1" ht="15" customHeight="1" x14ac:dyDescent="0.25">
      <c r="A6" s="17" t="s">
        <v>3</v>
      </c>
      <c r="B6" s="18">
        <f>SUM(B4:B5)</f>
        <v>3000000</v>
      </c>
      <c r="C6" s="21">
        <f>B6/B6</f>
        <v>1</v>
      </c>
      <c r="D6" s="21"/>
      <c r="E6" s="21"/>
      <c r="F6" s="8"/>
      <c r="G6" s="17" t="s">
        <v>10</v>
      </c>
      <c r="H6" s="18">
        <f>H4-H5</f>
        <v>1750000</v>
      </c>
      <c r="K6" s="8"/>
    </row>
    <row r="8" spans="1:11" ht="15" customHeight="1" x14ac:dyDescent="0.25">
      <c r="A8" s="25" t="s">
        <v>12</v>
      </c>
      <c r="B8" s="25"/>
      <c r="C8" s="25"/>
      <c r="D8" s="25"/>
      <c r="G8" s="25" t="s">
        <v>12</v>
      </c>
      <c r="H8" s="25"/>
      <c r="I8" s="25"/>
      <c r="J8" s="25"/>
    </row>
    <row r="9" spans="1:11" ht="15" customHeight="1" x14ac:dyDescent="0.25">
      <c r="A9" s="9" t="s">
        <v>17</v>
      </c>
      <c r="B9" s="10" t="s">
        <v>4</v>
      </c>
      <c r="C9" s="9" t="s">
        <v>6</v>
      </c>
      <c r="D9" s="9" t="s">
        <v>18</v>
      </c>
      <c r="G9" s="9" t="s">
        <v>17</v>
      </c>
      <c r="H9" s="10" t="s">
        <v>4</v>
      </c>
      <c r="I9" s="9" t="s">
        <v>6</v>
      </c>
      <c r="J9" s="9" t="s">
        <v>18</v>
      </c>
    </row>
    <row r="10" spans="1:11" ht="15" customHeight="1" x14ac:dyDescent="0.25">
      <c r="A10" s="13" t="s">
        <v>1</v>
      </c>
      <c r="B10" s="14">
        <f>B4</f>
        <v>1000000</v>
      </c>
      <c r="C10" s="15">
        <f>D4</f>
        <v>0.08</v>
      </c>
      <c r="D10" s="16">
        <f>B10*C10</f>
        <v>80000</v>
      </c>
      <c r="G10" s="13" t="s">
        <v>13</v>
      </c>
      <c r="H10" s="14">
        <f>B4-H11</f>
        <v>416666.66666666674</v>
      </c>
      <c r="I10" s="15">
        <f>D4</f>
        <v>0.08</v>
      </c>
      <c r="J10" s="16">
        <f>H10*I10</f>
        <v>33333.333333333343</v>
      </c>
    </row>
    <row r="11" spans="1:11" ht="15" customHeight="1" x14ac:dyDescent="0.25">
      <c r="A11" s="13" t="s">
        <v>2</v>
      </c>
      <c r="B11" s="14">
        <f>B5</f>
        <v>2000000</v>
      </c>
      <c r="C11" s="15">
        <f>D5</f>
        <v>0.32</v>
      </c>
      <c r="D11" s="16">
        <f>B11*C11</f>
        <v>640000</v>
      </c>
      <c r="G11" s="13" t="s">
        <v>14</v>
      </c>
      <c r="H11" s="14">
        <f>H6*C4</f>
        <v>583333.33333333326</v>
      </c>
      <c r="I11" s="15">
        <f>E4</f>
        <v>8.7999999999999995E-2</v>
      </c>
      <c r="J11" s="16">
        <f t="shared" ref="J11:J14" si="0">H11*I11</f>
        <v>51333.333333333321</v>
      </c>
    </row>
    <row r="12" spans="1:11" ht="15" customHeight="1" x14ac:dyDescent="0.25">
      <c r="A12" s="13" t="s">
        <v>32</v>
      </c>
      <c r="B12" s="22">
        <v>50000</v>
      </c>
      <c r="C12" s="15">
        <v>1</v>
      </c>
      <c r="D12" s="16">
        <f>B12*C12</f>
        <v>50000</v>
      </c>
      <c r="G12" s="13" t="s">
        <v>15</v>
      </c>
      <c r="H12" s="14">
        <f>B5-H13</f>
        <v>833333.33333333349</v>
      </c>
      <c r="I12" s="15">
        <f>D5</f>
        <v>0.32</v>
      </c>
      <c r="J12" s="16">
        <f t="shared" si="0"/>
        <v>266666.66666666674</v>
      </c>
    </row>
    <row r="13" spans="1:11" ht="15" customHeight="1" x14ac:dyDescent="0.25">
      <c r="A13" s="26" t="s">
        <v>19</v>
      </c>
      <c r="B13" s="26"/>
      <c r="C13" s="26"/>
      <c r="D13" s="11">
        <f>SUM(D10:D12)</f>
        <v>770000</v>
      </c>
      <c r="G13" s="13" t="s">
        <v>16</v>
      </c>
      <c r="H13" s="14">
        <f>H6*C5</f>
        <v>1166666.6666666665</v>
      </c>
      <c r="I13" s="15">
        <f>E5</f>
        <v>0.35199999999999998</v>
      </c>
      <c r="J13" s="16">
        <f t="shared" si="0"/>
        <v>410666.66666666657</v>
      </c>
    </row>
    <row r="14" spans="1:11" ht="15" customHeight="1" x14ac:dyDescent="0.25">
      <c r="G14" s="13" t="s">
        <v>31</v>
      </c>
      <c r="H14" s="14">
        <f>B12</f>
        <v>50000</v>
      </c>
      <c r="I14" s="15">
        <f>C12</f>
        <v>1</v>
      </c>
      <c r="J14" s="16">
        <f t="shared" si="0"/>
        <v>50000</v>
      </c>
    </row>
    <row r="15" spans="1:11" ht="15" customHeight="1" x14ac:dyDescent="0.25">
      <c r="A15" s="25" t="s">
        <v>20</v>
      </c>
      <c r="B15" s="25"/>
      <c r="G15" s="26" t="s">
        <v>19</v>
      </c>
      <c r="H15" s="26"/>
      <c r="I15" s="26"/>
      <c r="J15" s="11">
        <f>SUM(J10:J14)</f>
        <v>812000</v>
      </c>
    </row>
    <row r="16" spans="1:11" ht="15" customHeight="1" x14ac:dyDescent="0.25">
      <c r="A16" s="13" t="s">
        <v>22</v>
      </c>
      <c r="B16" s="14">
        <f>D13</f>
        <v>770000</v>
      </c>
    </row>
    <row r="17" spans="1:8" ht="15" customHeight="1" x14ac:dyDescent="0.25">
      <c r="A17" s="13" t="s">
        <v>21</v>
      </c>
      <c r="B17" s="19">
        <v>0.15</v>
      </c>
      <c r="G17" s="25" t="s">
        <v>20</v>
      </c>
      <c r="H17" s="25"/>
    </row>
    <row r="18" spans="1:8" ht="15" customHeight="1" x14ac:dyDescent="0.25">
      <c r="A18" s="17" t="s">
        <v>23</v>
      </c>
      <c r="B18" s="18">
        <f>B16*B17</f>
        <v>115500</v>
      </c>
      <c r="G18" s="13" t="s">
        <v>22</v>
      </c>
      <c r="H18" s="14">
        <f>J15</f>
        <v>812000</v>
      </c>
    </row>
    <row r="19" spans="1:8" ht="15" customHeight="1" x14ac:dyDescent="0.25">
      <c r="A19" s="13" t="s">
        <v>24</v>
      </c>
      <c r="B19" s="14">
        <f>B16-60000</f>
        <v>710000</v>
      </c>
      <c r="G19" s="13" t="s">
        <v>21</v>
      </c>
      <c r="H19" s="19">
        <v>0.15</v>
      </c>
    </row>
    <row r="20" spans="1:8" ht="15" customHeight="1" x14ac:dyDescent="0.25">
      <c r="A20" s="13" t="s">
        <v>25</v>
      </c>
      <c r="B20" s="19">
        <v>0.1</v>
      </c>
      <c r="G20" s="17" t="s">
        <v>23</v>
      </c>
      <c r="H20" s="18">
        <f>H18*H19</f>
        <v>121800</v>
      </c>
    </row>
    <row r="21" spans="1:8" ht="15" customHeight="1" x14ac:dyDescent="0.25">
      <c r="A21" s="17" t="s">
        <v>26</v>
      </c>
      <c r="B21" s="18">
        <f>B19*B20</f>
        <v>71000</v>
      </c>
      <c r="G21" s="13" t="s">
        <v>24</v>
      </c>
      <c r="H21" s="14">
        <f>H18-60000</f>
        <v>752000</v>
      </c>
    </row>
    <row r="22" spans="1:8" ht="15" customHeight="1" x14ac:dyDescent="0.25">
      <c r="A22" s="5" t="s">
        <v>27</v>
      </c>
      <c r="B22" s="6">
        <f>B18+B21</f>
        <v>186500</v>
      </c>
      <c r="G22" s="13" t="s">
        <v>25</v>
      </c>
      <c r="H22" s="19">
        <v>0.1</v>
      </c>
    </row>
    <row r="23" spans="1:8" ht="15" customHeight="1" x14ac:dyDescent="0.25">
      <c r="G23" s="17" t="s">
        <v>26</v>
      </c>
      <c r="H23" s="18">
        <f>H21*H22</f>
        <v>75200</v>
      </c>
    </row>
    <row r="24" spans="1:8" ht="15" customHeight="1" x14ac:dyDescent="0.25">
      <c r="G24" s="5" t="s">
        <v>27</v>
      </c>
      <c r="H24" s="6">
        <f>H20+H23</f>
        <v>197000</v>
      </c>
    </row>
    <row r="26" spans="1:8" ht="15" customHeight="1" x14ac:dyDescent="0.25">
      <c r="G26" s="5" t="s">
        <v>30</v>
      </c>
      <c r="H26" s="6">
        <f>H24-B22</f>
        <v>10500</v>
      </c>
    </row>
  </sheetData>
  <mergeCells count="10">
    <mergeCell ref="A1:K1"/>
    <mergeCell ref="A15:B15"/>
    <mergeCell ref="G15:I15"/>
    <mergeCell ref="G17:H17"/>
    <mergeCell ref="A2:E2"/>
    <mergeCell ref="G2:J2"/>
    <mergeCell ref="G3:H3"/>
    <mergeCell ref="A8:D8"/>
    <mergeCell ref="G8:J8"/>
    <mergeCell ref="A13:C1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IRPJ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Rodrigues, Denner (LatAm)</dc:creator>
  <cp:lastModifiedBy>Rodrigues, Denner (LatAm)</cp:lastModifiedBy>
  <dcterms:created xsi:type="dcterms:W3CDTF">2026-04-17T12:40:04Z</dcterms:created>
  <dcterms:modified xsi:type="dcterms:W3CDTF">2026-04-22T13:26:47Z</dcterms:modified>
</cp:coreProperties>
</file>